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Rate Card" sheetId="2" state="visible" r:id="rId2"/>
    <sheet xmlns:r="http://schemas.openxmlformats.org/officeDocument/2006/relationships" name="Cost Schedule" sheetId="3" state="visible" r:id="rId3"/>
    <sheet xmlns:r="http://schemas.openxmlformats.org/officeDocument/2006/relationships" name="Site Detail" sheetId="4" state="visible" r:id="rId4"/>
    <sheet xmlns:r="http://schemas.openxmlformats.org/officeDocument/2006/relationships" name="Allowability Notes" sheetId="5" state="visible" r:id="rId5"/>
  </sheets>
  <definedNames/>
  <calcPr calcId="124519" fullCalcOnLoad="1"/>
</workbook>
</file>

<file path=xl/styles.xml><?xml version="1.0" encoding="utf-8"?>
<styleSheet xmlns="http://schemas.openxmlformats.org/spreadsheetml/2006/main">
  <numFmts count="2">
    <numFmt numFmtId="164" formatCode="&quot;$&quot;#,##0"/>
    <numFmt numFmtId="165" formatCode="0.0%"/>
  </numFmts>
  <fonts count="12">
    <font>
      <name val="Calibri"/>
      <family val="2"/>
      <color theme="1"/>
      <sz val="11"/>
      <scheme val="minor"/>
    </font>
    <font>
      <b val="1"/>
      <sz val="14"/>
    </font>
    <font>
      <sz val="10"/>
    </font>
    <font>
      <i val="1"/>
      <color rgb="00833C00"/>
      <sz val="9"/>
    </font>
    <font>
      <b val="1"/>
      <color rgb="00FFFFFF"/>
      <sz val="11"/>
    </font>
    <font>
      <b val="1"/>
      <sz val="10"/>
    </font>
    <font>
      <b val="1"/>
    </font>
    <font>
      <sz val="9"/>
    </font>
    <font>
      <i val="1"/>
      <sz val="9"/>
    </font>
    <font>
      <b val="1"/>
      <sz val="12"/>
    </font>
    <font>
      <b val="1"/>
      <sz val="16"/>
    </font>
    <font>
      <sz val="11"/>
    </font>
  </fonts>
  <fills count="8">
    <fill>
      <patternFill/>
    </fill>
    <fill>
      <patternFill patternType="gray125"/>
    </fill>
    <fill>
      <patternFill patternType="solid">
        <fgColor rgb="001F3864"/>
      </patternFill>
    </fill>
    <fill>
      <patternFill patternType="solid">
        <fgColor rgb="00D9E2F3"/>
      </patternFill>
    </fill>
    <fill>
      <patternFill patternType="solid">
        <fgColor rgb="00FFF2CC"/>
      </patternFill>
    </fill>
    <fill>
      <patternFill patternType="solid">
        <fgColor rgb="00F2F2F2"/>
      </patternFill>
    </fill>
    <fill>
      <patternFill patternType="solid">
        <fgColor rgb="00E2EFDA"/>
      </patternFill>
    </fill>
    <fill>
      <patternFill patternType="solid">
        <fgColor rgb="00FFE69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50">
    <xf numFmtId="0" fontId="0" fillId="0" borderId="0" pivotButton="0" quotePrefix="0" xfId="0"/>
    <xf numFmtId="0" fontId="10" fillId="0" borderId="0" pivotButton="0" quotePrefix="0" xfId="0"/>
    <xf numFmtId="0" fontId="11" fillId="0" borderId="0" pivotButton="0" quotePrefix="0" xfId="0"/>
    <xf numFmtId="0" fontId="8" fillId="0" borderId="0" pivotButton="0" quotePrefix="0" xfId="0"/>
    <xf numFmtId="0" fontId="4" fillId="2" borderId="0" applyAlignment="1" pivotButton="0" quotePrefix="0" xfId="0">
      <alignment vertical="top"/>
    </xf>
    <xf numFmtId="0" fontId="5" fillId="3" borderId="1" applyAlignment="1" pivotButton="0" quotePrefix="0" xfId="0">
      <alignment vertical="top"/>
    </xf>
    <xf numFmtId="0" fontId="0" fillId="0" borderId="0" applyAlignment="1" pivotButton="0" quotePrefix="0" xfId="0">
      <alignment vertical="top"/>
    </xf>
    <xf numFmtId="164" fontId="0" fillId="0" borderId="0" applyAlignment="1" pivotButton="0" quotePrefix="0" xfId="0">
      <alignment vertical="top"/>
    </xf>
    <xf numFmtId="0" fontId="6" fillId="7" borderId="0" applyAlignment="1" pivotButton="0" quotePrefix="0" xfId="0">
      <alignment vertical="top"/>
    </xf>
    <xf numFmtId="0" fontId="0" fillId="7" borderId="0" applyAlignment="1" pivotButton="0" quotePrefix="0" xfId="0">
      <alignment vertical="top"/>
    </xf>
    <xf numFmtId="164" fontId="6" fillId="7" borderId="1" applyAlignment="1" pivotButton="0" quotePrefix="0" xfId="0">
      <alignment vertical="top"/>
    </xf>
    <xf numFmtId="0" fontId="9" fillId="0" borderId="0" applyAlignment="1" pivotButton="0" quotePrefix="0" xfId="0">
      <alignment vertical="top"/>
    </xf>
    <xf numFmtId="164" fontId="9" fillId="7" borderId="1" applyAlignment="1" pivotButton="0" quotePrefix="0" xfId="0">
      <alignment vertical="top"/>
    </xf>
    <xf numFmtId="0" fontId="4" fillId="2" borderId="0" pivotButton="0" quotePrefix="0" xfId="0"/>
    <xf numFmtId="0" fontId="7" fillId="0" borderId="0" applyAlignment="1" pivotButton="0" quotePrefix="0" xfId="0">
      <alignment vertical="top" wrapText="1"/>
    </xf>
    <xf numFmtId="0" fontId="9" fillId="0" borderId="0" pivotButton="0" quotePrefix="0" xfId="0"/>
    <xf numFmtId="0" fontId="2" fillId="0" borderId="0" applyAlignment="1" pivotButton="0" quotePrefix="0" xfId="0">
      <alignment vertical="top" wrapText="1"/>
    </xf>
    <xf numFmtId="0" fontId="7"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xf>
    <xf numFmtId="0" fontId="0"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4" fillId="2" borderId="0" applyAlignment="1" pivotButton="0" quotePrefix="0" xfId="0">
      <alignment vertical="top"/>
    </xf>
    <xf numFmtId="0" fontId="5" fillId="3" borderId="1" applyAlignment="1" pivotButton="0" quotePrefix="0" xfId="0">
      <alignment vertical="top" wrapText="1"/>
    </xf>
    <xf numFmtId="0" fontId="5" fillId="3" borderId="1" applyAlignment="1" pivotButton="0" quotePrefix="0" xfId="0">
      <alignment vertical="top"/>
    </xf>
    <xf numFmtId="0" fontId="6" fillId="0" borderId="0" applyAlignment="1" pivotButton="0" quotePrefix="0" xfId="0">
      <alignment vertical="top" wrapText="1"/>
    </xf>
    <xf numFmtId="164" fontId="0" fillId="4" borderId="1" applyAlignment="1" pivotButton="0" quotePrefix="0" xfId="0">
      <alignment vertical="top"/>
    </xf>
    <xf numFmtId="0" fontId="6" fillId="5" borderId="0" applyAlignment="1" pivotButton="0" quotePrefix="0" xfId="0">
      <alignment vertical="top" wrapText="1"/>
    </xf>
    <xf numFmtId="0" fontId="0" fillId="5" borderId="0" applyAlignment="1" pivotButton="0" quotePrefix="0" xfId="0">
      <alignment vertical="top"/>
    </xf>
    <xf numFmtId="0" fontId="7" fillId="5" borderId="0" applyAlignment="1" pivotButton="0" quotePrefix="0" xfId="0">
      <alignment vertical="top" wrapText="1"/>
    </xf>
    <xf numFmtId="0" fontId="7" fillId="6" borderId="0" applyAlignment="1" pivotButton="0" quotePrefix="0" xfId="0">
      <alignment vertical="top" wrapText="1"/>
    </xf>
    <xf numFmtId="0" fontId="0" fillId="4" borderId="1" applyAlignment="1" pivotButton="0" quotePrefix="0" xfId="0">
      <alignment vertical="top"/>
    </xf>
    <xf numFmtId="0" fontId="0" fillId="4" borderId="1" applyAlignment="1" pivotButton="0" quotePrefix="0" xfId="0">
      <alignment vertical="top" wrapText="1"/>
    </xf>
    <xf numFmtId="0" fontId="8" fillId="0" borderId="0" applyAlignment="1" pivotButton="0" quotePrefix="0" xfId="0">
      <alignment vertical="top" wrapText="1"/>
    </xf>
    <xf numFmtId="0" fontId="4" fillId="2" borderId="1" applyAlignment="1" pivotButton="0" quotePrefix="0" xfId="0">
      <alignment vertical="top" wrapText="1"/>
    </xf>
    <xf numFmtId="0" fontId="4" fillId="2" borderId="1" applyAlignment="1" pivotButton="0" quotePrefix="0" xfId="0">
      <alignment vertical="top"/>
    </xf>
    <xf numFmtId="164" fontId="0" fillId="0" borderId="0" applyAlignment="1" pivotButton="0" quotePrefix="0" xfId="0">
      <alignment vertical="top"/>
    </xf>
    <xf numFmtId="0" fontId="6" fillId="7" borderId="0" applyAlignment="1" pivotButton="0" quotePrefix="0" xfId="0">
      <alignment vertical="top" wrapText="1"/>
    </xf>
    <xf numFmtId="0" fontId="0" fillId="7" borderId="0" applyAlignment="1" pivotButton="0" quotePrefix="0" xfId="0">
      <alignment vertical="top"/>
    </xf>
    <xf numFmtId="164" fontId="6" fillId="7" borderId="1" applyAlignment="1" pivotButton="0" quotePrefix="0" xfId="0">
      <alignment vertical="top"/>
    </xf>
    <xf numFmtId="0" fontId="9" fillId="0" borderId="0" applyAlignment="1" pivotButton="0" quotePrefix="0" xfId="0">
      <alignment vertical="top" wrapText="1"/>
    </xf>
    <xf numFmtId="0" fontId="5" fillId="3" borderId="0" applyAlignment="1" pivotButton="0" quotePrefix="0" xfId="0">
      <alignment vertical="top" wrapText="1"/>
    </xf>
    <xf numFmtId="0" fontId="5" fillId="3" borderId="0" applyAlignment="1" pivotButton="0" quotePrefix="0" xfId="0">
      <alignment vertical="top"/>
    </xf>
    <xf numFmtId="165" fontId="0" fillId="0" borderId="0" applyAlignment="1" pivotButton="0" quotePrefix="0" xfId="0">
      <alignment vertical="top"/>
    </xf>
    <xf numFmtId="0" fontId="7" fillId="0" borderId="0" applyAlignment="1" pivotButton="0" quotePrefix="0" xfId="0">
      <alignment vertical="top"/>
    </xf>
    <xf numFmtId="0" fontId="6" fillId="7" borderId="0" applyAlignment="1" pivotButton="0" quotePrefix="0" xfId="0">
      <alignment vertical="top"/>
    </xf>
    <xf numFmtId="164" fontId="6" fillId="7" borderId="0" applyAlignment="1" pivotButton="0" quotePrefix="0" xfId="0">
      <alignment vertical="top"/>
    </xf>
    <xf numFmtId="0" fontId="1"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46" customWidth="1" min="1" max="1"/>
    <col width="14" customWidth="1" min="2" max="2"/>
    <col width="15" customWidth="1" min="3" max="3"/>
    <col width="15" customWidth="1" min="4" max="4"/>
    <col width="15" customWidth="1" min="5" max="5"/>
    <col width="15" customWidth="1" min="6" max="6"/>
  </cols>
  <sheetData>
    <row r="1">
      <c r="A1" s="1" t="inlineStr">
        <is>
          <t>CoachCare costs eligible for HRSA grant funding</t>
        </is>
      </c>
    </row>
    <row r="2">
      <c r="A2" s="2" t="inlineStr">
        <is>
          <t>North Caddo Medical Center · HRSA-26-046 · Small Health Care Provider Quality Improvement Program</t>
        </is>
      </c>
    </row>
    <row r="3">
      <c r="A3" s="3" t="inlineStr">
        <is>
          <t>Companion to NCMC_HRSA-26-046_DRAFT_Budget.xlsx. Prepared by CoachCare; NCMC owns every figure it submits.</t>
        </is>
      </c>
    </row>
    <row r="5">
      <c r="A5" s="4" t="inlineStr">
        <is>
          <t>What the federal award pays CoachCare</t>
        </is>
      </c>
      <c r="B5" s="4" t="n"/>
      <c r="C5" s="4" t="n"/>
      <c r="D5" s="4" t="n"/>
      <c r="E5" s="4" t="n"/>
      <c r="F5" s="4" t="n"/>
    </row>
    <row r="6">
      <c r="A6" s="5" t="inlineStr">
        <is>
          <t>Fee component</t>
        </is>
      </c>
      <c r="B6" s="5" t="inlineStr">
        <is>
          <t>Rate</t>
        </is>
      </c>
      <c r="C6" s="5" t="inlineStr">
        <is>
          <t>Y1</t>
        </is>
      </c>
      <c r="D6" s="5" t="inlineStr">
        <is>
          <t>Y2</t>
        </is>
      </c>
      <c r="E6" s="5" t="inlineStr">
        <is>
          <t>Y3</t>
        </is>
      </c>
      <c r="F6" s="5" t="inlineStr">
        <is>
          <t>Y4</t>
        </is>
      </c>
    </row>
    <row r="7">
      <c r="A7" s="6" t="inlineStr">
        <is>
          <t>EHR integration — setup</t>
        </is>
      </c>
      <c r="B7" s="7">
        <f>'Cost Schedule'!B5</f>
        <v/>
      </c>
      <c r="C7" s="7">
        <f>'Cost Schedule'!C5</f>
        <v/>
      </c>
      <c r="D7" s="7">
        <f>'Cost Schedule'!D5</f>
        <v/>
      </c>
      <c r="E7" s="7">
        <f>'Cost Schedule'!E5</f>
        <v/>
      </c>
      <c r="F7" s="7">
        <f>'Cost Schedule'!F5</f>
        <v/>
      </c>
    </row>
    <row r="8">
      <c r="A8" s="6" t="inlineStr">
        <is>
          <t>EHR integration — maintenance</t>
        </is>
      </c>
      <c r="B8" s="7">
        <f>'Cost Schedule'!B6</f>
        <v/>
      </c>
      <c r="C8" s="7">
        <f>'Cost Schedule'!C6</f>
        <v/>
      </c>
      <c r="D8" s="7">
        <f>'Cost Schedule'!D6</f>
        <v/>
      </c>
      <c r="E8" s="7">
        <f>'Cost Schedule'!E6</f>
        <v/>
      </c>
      <c r="F8" s="7">
        <f>'Cost Schedule'!F6</f>
        <v/>
      </c>
    </row>
    <row r="9">
      <c r="A9" s="6" t="inlineStr">
        <is>
          <t>Implementation and training</t>
        </is>
      </c>
      <c r="B9" s="7">
        <f>'Cost Schedule'!B7</f>
        <v/>
      </c>
      <c r="C9" s="7">
        <f>'Cost Schedule'!C7</f>
        <v/>
      </c>
      <c r="D9" s="7">
        <f>'Cost Schedule'!D7</f>
        <v/>
      </c>
      <c r="E9" s="7">
        <f>'Cost Schedule'!E7</f>
        <v/>
      </c>
      <c r="F9" s="7">
        <f>'Cost Schedule'!F7</f>
        <v/>
      </c>
    </row>
    <row r="10">
      <c r="A10" s="8" t="inlineStr">
        <is>
          <t>TOTAL CHARGEABLE TO THE AWARD</t>
        </is>
      </c>
      <c r="B10" s="9" t="n"/>
      <c r="C10" s="10">
        <f>'Cost Schedule'!C8</f>
        <v/>
      </c>
      <c r="D10" s="10">
        <f>'Cost Schedule'!D8</f>
        <v/>
      </c>
      <c r="E10" s="10">
        <f>'Cost Schedule'!E8</f>
        <v/>
      </c>
      <c r="F10" s="10">
        <f>'Cost Schedule'!F8</f>
        <v/>
      </c>
    </row>
    <row r="11">
      <c r="A11" s="11" t="inlineStr">
        <is>
          <t>Four-year total chargeable to the award</t>
        </is>
      </c>
      <c r="B11" s="6" t="n"/>
      <c r="C11" s="12">
        <f>'Cost Schedule'!G8</f>
        <v/>
      </c>
      <c r="D11" s="6" t="n"/>
      <c r="E11" s="6" t="n"/>
      <c r="F11" s="6" t="n"/>
    </row>
    <row r="12">
      <c r="A12" s="6" t="n"/>
      <c r="B12" s="6" t="n"/>
      <c r="C12" s="6" t="n"/>
      <c r="D12" s="6" t="n"/>
      <c r="E12" s="6" t="n"/>
      <c r="F12" s="6" t="n"/>
    </row>
    <row r="13">
      <c r="A13" s="13" t="inlineStr">
        <is>
          <t>What the federal award does NOT pay for</t>
        </is>
      </c>
      <c r="B13" s="13" t="n"/>
      <c r="C13" s="13" t="n"/>
      <c r="D13" s="13" t="n"/>
      <c r="E13" s="13" t="n"/>
      <c r="F13" s="13" t="n"/>
    </row>
    <row r="14" ht="32" customHeight="1">
      <c r="A14" s="14" t="inlineStr">
        <is>
          <t>•  Recurring care management service fee — the per-active-patient-month fee covering the clinical care team, the connected devices and their logistics, and the platform. NCMC pays this from the revenue the program generates, not from federal funds.</t>
        </is>
      </c>
    </row>
    <row r="15" ht="32" customHeight="1">
      <c r="A15" s="14" t="inlineStr">
        <is>
          <t>•  Connected monitoring devices — furnished under the recurring service fee and never purchased, so no equipment is acquired under the award.</t>
        </is>
      </c>
    </row>
    <row r="16" ht="32" customHeight="1">
      <c r="A16" s="14" t="inlineStr">
        <is>
          <t>•  On-site enrollment specialist through the Vivian launch, the on-site launch session, care management SOP documentation, and the named client success advisor — contributed by CoachCare at its own expense.</t>
        </is>
      </c>
    </row>
    <row r="18">
      <c r="A18" s="15" t="inlineStr">
        <is>
          <t>Why the split matters</t>
        </is>
      </c>
    </row>
    <row r="19" ht="80" customHeight="1">
      <c r="A19" s="16" t="inlineStr">
        <is>
          <t>Every cost above the line is fixed — one-time or flat-rate, tied to a defined deliverable, and independent of how many patients enrol. Every cost below it varies with patient volume and is attached to the billable service itself. Keeping the second group off the federal award is what limits NCMC's program-income exposure under 2 CFR 200.307, keeps equipment out of the budget entirely, and lets the sustainability case rest on revenue the programme earns rather than on grant support. The Allowability Notes tab documents each point.</t>
        </is>
      </c>
    </row>
    <row r="21">
      <c r="A21" s="15" t="inlineStr">
        <is>
          <t>Tabs in this workbook</t>
        </is>
      </c>
    </row>
    <row r="22">
      <c r="A22" s="17" t="inlineStr">
        <is>
          <t>Rate Card — Every CoachCare fee, classified as chargeable or not, with the reason. Shaded cells are the inputs that drive the rest of the workbook.</t>
        </is>
      </c>
    </row>
    <row r="23">
      <c r="A23" s="17" t="inlineStr">
        <is>
          <t>Cost Schedule — Grant-eligible cost by budget period, and the line's share of the total federal request.</t>
        </is>
      </c>
    </row>
    <row r="24">
      <c r="A24" s="17" t="inlineStr">
        <is>
          <t>Site Detail — The per-location implementation fee, plus the rural-eligibility contingency if a Bossier Parish site does not qualify.</t>
        </is>
      </c>
    </row>
    <row r="25">
      <c r="A25" s="17" t="inlineStr">
        <is>
          <t>Allowability Notes — Program income, equipment, contractor-vs-subrecipient, procurement, reasonableness, period of performance, and the documentation to retain.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40" customWidth="1" min="1" max="1"/>
    <col width="14" customWidth="1" min="2" max="2"/>
    <col width="22" customWidth="1" min="3" max="3"/>
    <col width="46" customWidth="1" min="4" max="4"/>
    <col width="66" customWidth="1" min="5" max="5"/>
    <col width="12" customWidth="1" min="6" max="6"/>
  </cols>
  <sheetData>
    <row r="1">
      <c r="A1" s="18" t="inlineStr">
        <is>
          <t>CoachCare — rate card and grant-eligibility classification</t>
        </is>
      </c>
      <c r="B1" s="19" t="n"/>
      <c r="C1" s="19" t="n"/>
      <c r="D1" s="20" t="n"/>
      <c r="E1" s="20" t="n"/>
      <c r="F1" s="19" t="n"/>
    </row>
    <row r="2">
      <c r="A2" s="16" t="inlineStr">
        <is>
          <t>North Caddo Medical Center · HRSA-26-046, Small Health Care Provider Quality Improvement Program · period of performance 09/30/2026 – 09/29/2030</t>
        </is>
      </c>
      <c r="B2" s="19" t="n"/>
      <c r="C2" s="19" t="n"/>
      <c r="D2" s="20" t="n"/>
      <c r="E2" s="20" t="n"/>
      <c r="F2" s="19" t="n"/>
    </row>
    <row r="3">
      <c r="A3" s="21" t="inlineStr">
        <is>
          <t>Shaded cells are inputs. Change a rate or the site schedule here and every other tab recalculates. Nothing else in this workbook is typed in by hand.</t>
        </is>
      </c>
      <c r="B3" s="19" t="n"/>
      <c r="C3" s="19" t="n"/>
      <c r="D3" s="20" t="n"/>
      <c r="E3" s="20" t="n"/>
      <c r="F3" s="19" t="n"/>
    </row>
    <row r="4">
      <c r="A4" s="20" t="n"/>
      <c r="B4" s="19" t="n"/>
      <c r="C4" s="19" t="n"/>
      <c r="D4" s="20" t="n"/>
      <c r="E4" s="20" t="n"/>
      <c r="F4" s="19" t="n"/>
    </row>
    <row r="5">
      <c r="A5" s="22" t="inlineStr">
        <is>
          <t>GRANT-ELIGIBLE — fixed fees chargeable to the federal award (Object Class F, Contractual)</t>
        </is>
      </c>
      <c r="B5" s="23" t="n"/>
      <c r="C5" s="23" t="n"/>
      <c r="D5" s="22" t="n"/>
      <c r="E5" s="22" t="n"/>
      <c r="F5" s="23" t="n"/>
    </row>
    <row r="6">
      <c r="A6" s="24" t="inlineStr">
        <is>
          <t>Fee component</t>
        </is>
      </c>
      <c r="B6" s="25" t="inlineStr">
        <is>
          <t>Rate</t>
        </is>
      </c>
      <c r="C6" s="25" t="inlineStr">
        <is>
          <t>Unit</t>
        </is>
      </c>
      <c r="D6" s="24" t="inlineStr">
        <is>
          <t>Basis</t>
        </is>
      </c>
      <c r="E6" s="24" t="inlineStr">
        <is>
          <t>Why it is grant-eligible</t>
        </is>
      </c>
      <c r="F6" s="19" t="n"/>
    </row>
    <row r="7">
      <c r="A7" s="26" t="inlineStr">
        <is>
          <t>EHR integration — setup</t>
        </is>
      </c>
      <c r="B7" s="27" t="n">
        <v>2500</v>
      </c>
      <c r="C7" s="19" t="inlineStr">
        <is>
          <t>one-time</t>
        </is>
      </c>
      <c r="D7" s="14" t="inlineStr">
        <is>
          <t>Charged once, at contract execution.</t>
        </is>
      </c>
      <c r="E7" s="14" t="inlineStr">
        <is>
          <t>A fixed, one-time cost tied to a defined deliverable (a live bidirectional Veradigm integration). It does not vary with patient volume and generates no program income.</t>
        </is>
      </c>
      <c r="F7" s="19" t="n"/>
    </row>
    <row r="8">
      <c r="A8" s="26" t="inlineStr">
        <is>
          <t>EHR integration — maintenance</t>
        </is>
      </c>
      <c r="B8" s="27" t="n">
        <v>150</v>
      </c>
      <c r="C8" s="19" t="inlineStr">
        <is>
          <t>per month</t>
        </is>
      </c>
      <c r="D8" s="14" t="inlineStr">
        <is>
          <t>Flat monthly fee, every month of the agreement.</t>
        </is>
      </c>
      <c r="E8" s="14" t="inlineStr">
        <is>
          <t>A flat recurring cost of operating the data infrastructure the project requires. Supports Strategy 2 (strengthening data collection) and is independent of enrollment.</t>
        </is>
      </c>
      <c r="F8" s="19" t="n"/>
    </row>
    <row r="9">
      <c r="A9" s="26" t="inlineStr">
        <is>
          <t>Implementation and training</t>
        </is>
      </c>
      <c r="B9" s="27" t="n">
        <v>2500</v>
      </c>
      <c r="C9" s="19" t="inlineStr">
        <is>
          <t>per location</t>
        </is>
      </c>
      <c r="D9" s="14" t="inlineStr">
        <is>
          <t>Charged once per location, in the year that location goes live.</t>
        </is>
      </c>
      <c r="E9" s="14" t="inlineStr">
        <is>
          <t>A fixed per-site cost for implementation planning, launch and role-based staff training. Supports Strategy 1 (QI strategies and staff training).</t>
        </is>
      </c>
      <c r="F9" s="19" t="n"/>
    </row>
    <row r="10">
      <c r="A10" s="20" t="n"/>
      <c r="B10" s="19" t="n"/>
      <c r="C10" s="19" t="n"/>
      <c r="D10" s="20" t="n"/>
      <c r="E10" s="20" t="n"/>
      <c r="F10" s="19" t="n"/>
    </row>
    <row r="11">
      <c r="A11" s="22" t="inlineStr">
        <is>
          <t>NOT CHARGED TO THE AWARD — paid by NCMC from program revenue</t>
        </is>
      </c>
      <c r="B11" s="23" t="n"/>
      <c r="C11" s="23" t="n"/>
      <c r="D11" s="22" t="n"/>
      <c r="E11" s="22" t="n"/>
      <c r="F11" s="23" t="n"/>
    </row>
    <row r="12">
      <c r="A12" s="24" t="inlineStr">
        <is>
          <t>Component</t>
        </is>
      </c>
      <c r="B12" s="25" t="inlineStr">
        <is>
          <t>Rate</t>
        </is>
      </c>
      <c r="C12" s="25" t="inlineStr">
        <is>
          <t>Unit</t>
        </is>
      </c>
      <c r="D12" s="24" t="inlineStr">
        <is>
          <t>Basis</t>
        </is>
      </c>
      <c r="E12" s="24" t="inlineStr">
        <is>
          <t>Why it is not charged</t>
        </is>
      </c>
      <c r="F12" s="19" t="n"/>
    </row>
    <row r="13">
      <c r="A13" s="28" t="inlineStr">
        <is>
          <t>Recurring care management service fee</t>
        </is>
      </c>
      <c r="B13" s="29" t="inlineStr">
        <is>
          <t>[CONFIRM]</t>
        </is>
      </c>
      <c r="C13" s="29" t="inlineStr">
        <is>
          <t>per active patient / month</t>
        </is>
      </c>
      <c r="D13" s="30" t="inlineStr">
        <is>
          <t>Per-active-patient-month SKUs for RPM, CCM and APCM. Rate schedule per the executed services agreement.</t>
        </is>
      </c>
      <c r="E13" s="30" t="inlineStr">
        <is>
          <t>This is the fee attached to the billable service itself. Keeping it off the award is what limits program-income exposure under 2 CFR 200.307 — see Allowability Notes.</t>
        </is>
      </c>
      <c r="F13" s="19" t="n"/>
    </row>
    <row r="14">
      <c r="A14" s="28" t="inlineStr">
        <is>
          <t>Clinical care team</t>
        </is>
      </c>
      <c r="B14" s="29" t="inlineStr">
        <is>
          <t>included</t>
        </is>
      </c>
      <c r="C14" s="29" t="inlineStr">
        <is>
          <t>—</t>
        </is>
      </c>
      <c r="D14" s="30" t="inlineStr">
        <is>
          <t>RNs, LPN/LVNs and CMAs delivering monitoring, care management and medication reconciliation, furnished under the recurring service fee.</t>
        </is>
      </c>
      <c r="E14" s="30" t="inlineStr">
        <is>
          <t>Included in the recurring per-patient fee above; not separately charged.</t>
        </is>
      </c>
      <c r="F14" s="19" t="n"/>
    </row>
    <row r="15">
      <c r="A15" s="28" t="inlineStr">
        <is>
          <t>Connected devices and logistics</t>
        </is>
      </c>
      <c r="B15" s="29" t="inlineStr">
        <is>
          <t>included</t>
        </is>
      </c>
      <c r="C15" s="29" t="inlineStr">
        <is>
          <t>—</t>
        </is>
      </c>
      <c r="D15" s="30" t="inlineStr">
        <is>
          <t>Cellular-connected devices, fulfilment, patient setup, replacement and end-of-life handling, furnished under the recurring service fee.</t>
        </is>
      </c>
      <c r="E15" s="30" t="inlineStr">
        <is>
          <t>Devices are furnished, never purchased. No equipment is acquired under the award, so the NOFO's 5% equipment constraint is not triggered.</t>
        </is>
      </c>
      <c r="F15" s="19" t="n"/>
    </row>
    <row r="16">
      <c r="A16" s="20" t="n"/>
      <c r="B16" s="19" t="n"/>
      <c r="C16" s="19" t="n"/>
      <c r="D16" s="20" t="n"/>
      <c r="E16" s="20" t="n"/>
      <c r="F16" s="19" t="n"/>
    </row>
    <row r="17">
      <c r="A17" s="22" t="inlineStr">
        <is>
          <t>CONTRIBUTED BY COACHCARE AT ITS OWN EXPENSE — no cost to NCMC, not charged to the award</t>
        </is>
      </c>
      <c r="B17" s="23" t="n"/>
      <c r="C17" s="23" t="n"/>
      <c r="D17" s="22" t="n"/>
      <c r="E17" s="22" t="n"/>
      <c r="F17" s="23" t="n"/>
    </row>
    <row r="18">
      <c r="A18" s="31" t="inlineStr">
        <is>
          <t>•  On-site patient enrollment specialist at the Vivian clinic through the pilot launch period (minimum six months). This is why NCMC's own Enrollment Specialist is budgeted below 1.0 FTE in Year 1.</t>
        </is>
      </c>
      <c r="B18" s="19" t="n"/>
      <c r="C18" s="19" t="n"/>
      <c r="D18" s="20" t="n"/>
      <c r="E18" s="20" t="n"/>
      <c r="F18" s="19" t="n"/>
    </row>
    <row r="19">
      <c r="A19" s="31" t="inlineStr">
        <is>
          <t>•  On-site launch session including CoachCare clinical leadership.</t>
        </is>
      </c>
      <c r="B19" s="19" t="n"/>
      <c r="C19" s="19" t="n"/>
      <c r="D19" s="20" t="n"/>
      <c r="E19" s="20" t="n"/>
      <c r="F19" s="19" t="n"/>
    </row>
    <row r="20">
      <c r="A20" s="31" t="inlineStr">
        <is>
          <t>•  Care management standard operating procedure documentation for NCMC clinical review.</t>
        </is>
      </c>
      <c r="B20" s="19" t="n"/>
      <c r="C20" s="19" t="n"/>
      <c r="D20" s="20" t="n"/>
      <c r="E20" s="20" t="n"/>
      <c r="F20" s="19" t="n"/>
    </row>
    <row r="21">
      <c r="A21" s="31" t="inlineStr">
        <is>
          <t>•  Named client success advisor; monthly business reviews in Year 1, quarterly thereafter.</t>
        </is>
      </c>
      <c r="B21" s="19" t="n"/>
      <c r="C21" s="19" t="n"/>
      <c r="D21" s="20" t="n"/>
      <c r="E21" s="20" t="n"/>
      <c r="F21" s="19" t="n"/>
    </row>
    <row r="22">
      <c r="A22" s="20" t="n"/>
      <c r="B22" s="19" t="n"/>
      <c r="C22" s="19" t="n"/>
      <c r="D22" s="20" t="n"/>
      <c r="E22" s="20" t="n"/>
      <c r="F22" s="19" t="n"/>
    </row>
    <row r="23">
      <c r="A23" s="22" t="inlineStr">
        <is>
          <t>SITE SCHEDULE — inputs</t>
        </is>
      </c>
      <c r="B23" s="23" t="n"/>
      <c r="C23" s="23" t="n"/>
      <c r="D23" s="22" t="n"/>
      <c r="E23" s="22" t="n"/>
      <c r="F23" s="23" t="n"/>
    </row>
    <row r="24">
      <c r="A24" s="24" t="inlineStr">
        <is>
          <t>Input</t>
        </is>
      </c>
      <c r="B24" s="25" t="inlineStr"/>
      <c r="C24" s="25" t="inlineStr">
        <is>
          <t>Y1</t>
        </is>
      </c>
      <c r="D24" s="24" t="inlineStr">
        <is>
          <t>Y2</t>
        </is>
      </c>
      <c r="E24" s="24" t="inlineStr">
        <is>
          <t>Y3</t>
        </is>
      </c>
      <c r="F24" s="25" t="inlineStr">
        <is>
          <t>Y4</t>
        </is>
      </c>
    </row>
    <row r="25">
      <c r="A25" s="20" t="inlineStr">
        <is>
          <t>Locations going live in the year</t>
        </is>
      </c>
      <c r="B25" s="19" t="n"/>
      <c r="C25" s="32" t="n">
        <v>1</v>
      </c>
      <c r="D25" s="33" t="n">
        <v>5</v>
      </c>
      <c r="E25" s="33" t="n">
        <v>0</v>
      </c>
      <c r="F25" s="32" t="n">
        <v>0</v>
      </c>
    </row>
    <row r="26">
      <c r="A26" s="20" t="inlineStr">
        <is>
          <t>Locations live (cumulative)</t>
        </is>
      </c>
      <c r="B26" s="19" t="n"/>
      <c r="C26" s="19">
        <f>SUM($C$25:C$25)</f>
        <v/>
      </c>
      <c r="D26" s="20">
        <f>SUM($C$25:D$25)</f>
        <v/>
      </c>
      <c r="E26" s="20">
        <f>SUM($C$25:E$25)</f>
        <v/>
      </c>
      <c r="F26" s="19">
        <f>SUM($C$25:F$25)</f>
        <v/>
      </c>
    </row>
    <row r="27">
      <c r="A27" s="20" t="inlineStr">
        <is>
          <t>Months of maintenance billed</t>
        </is>
      </c>
      <c r="B27" s="19" t="n"/>
      <c r="C27" s="32" t="n">
        <v>12</v>
      </c>
      <c r="D27" s="33" t="n">
        <v>12</v>
      </c>
      <c r="E27" s="33" t="n">
        <v>12</v>
      </c>
      <c r="F27" s="32" t="n">
        <v>12</v>
      </c>
    </row>
    <row r="28">
      <c r="A28" s="34" t="inlineStr">
        <is>
          <t>Per the work plan: Vivian pilot in Year 1, the five expansion Rural Health Clinics in Year 2, six sites steady state in Years 3–4. Maintenance is a single flat fee for the integration, not a per-location charge.</t>
        </is>
      </c>
      <c r="B28" s="19" t="n"/>
      <c r="C28" s="19" t="n"/>
      <c r="D28" s="20" t="n"/>
      <c r="E28" s="20" t="n"/>
      <c r="F28" s="19"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42" customWidth="1" min="1" max="1"/>
    <col width="16" customWidth="1" min="2" max="2"/>
    <col width="15" customWidth="1" min="3" max="3"/>
    <col width="15" customWidth="1" min="4" max="4"/>
    <col width="15" customWidth="1" min="5" max="5"/>
    <col width="15" customWidth="1" min="6" max="6"/>
    <col width="17" customWidth="1" min="7" max="7"/>
  </cols>
  <sheetData>
    <row r="1">
      <c r="A1" s="18" t="inlineStr">
        <is>
          <t>Grant-eligible CoachCare costs by budget period</t>
        </is>
      </c>
      <c r="B1" s="19" t="n"/>
      <c r="C1" s="19" t="n"/>
      <c r="D1" s="19" t="n"/>
      <c r="E1" s="19" t="n"/>
      <c r="F1" s="19" t="n"/>
      <c r="G1" s="19" t="n"/>
    </row>
    <row r="2">
      <c r="A2" s="34" t="inlineStr">
        <is>
          <t>Every figure below is calculated from the Rate Card tab. These are the amounts carried in the Contractual object class of NCMC's HRSA budget.</t>
        </is>
      </c>
      <c r="B2" s="19" t="n"/>
      <c r="C2" s="19" t="n"/>
      <c r="D2" s="19" t="n"/>
      <c r="E2" s="19" t="n"/>
      <c r="F2" s="19" t="n"/>
      <c r="G2" s="19" t="n"/>
    </row>
    <row r="3">
      <c r="A3" s="20" t="n"/>
      <c r="B3" s="19" t="n"/>
      <c r="C3" s="19" t="n"/>
      <c r="D3" s="19" t="n"/>
      <c r="E3" s="19" t="n"/>
      <c r="F3" s="19" t="n"/>
      <c r="G3" s="19" t="n"/>
    </row>
    <row r="4">
      <c r="A4" s="35" t="inlineStr">
        <is>
          <t>Fee component</t>
        </is>
      </c>
      <c r="B4" s="36" t="inlineStr">
        <is>
          <t>Rate</t>
        </is>
      </c>
      <c r="C4" s="36" t="inlineStr">
        <is>
          <t>Y1</t>
        </is>
      </c>
      <c r="D4" s="36" t="inlineStr">
        <is>
          <t>Y2</t>
        </is>
      </c>
      <c r="E4" s="36" t="inlineStr">
        <is>
          <t>Y3</t>
        </is>
      </c>
      <c r="F4" s="36" t="inlineStr">
        <is>
          <t>Y4</t>
        </is>
      </c>
      <c r="G4" s="36" t="inlineStr">
        <is>
          <t>4-Year Total</t>
        </is>
      </c>
    </row>
    <row r="5">
      <c r="A5" s="20" t="inlineStr">
        <is>
          <t>EHR integration — setup</t>
        </is>
      </c>
      <c r="B5" s="37">
        <f>'Rate Card'!$B$7</f>
        <v/>
      </c>
      <c r="C5" s="37">
        <f>'Rate Card'!$B$7</f>
        <v/>
      </c>
      <c r="D5" s="37" t="n">
        <v>0</v>
      </c>
      <c r="E5" s="37" t="n">
        <v>0</v>
      </c>
      <c r="F5" s="37" t="n">
        <v>0</v>
      </c>
      <c r="G5" s="37">
        <f>SUM(C5:F5)</f>
        <v/>
      </c>
    </row>
    <row r="6">
      <c r="A6" s="20" t="inlineStr">
        <is>
          <t>EHR integration — maintenance</t>
        </is>
      </c>
      <c r="B6" s="37">
        <f>'Rate Card'!$B$8</f>
        <v/>
      </c>
      <c r="C6" s="37">
        <f>'Rate Card'!$B$8*'Rate Card'!C$27</f>
        <v/>
      </c>
      <c r="D6" s="37">
        <f>'Rate Card'!$B$8*'Rate Card'!D$27</f>
        <v/>
      </c>
      <c r="E6" s="37">
        <f>'Rate Card'!$B$8*'Rate Card'!E$27</f>
        <v/>
      </c>
      <c r="F6" s="37">
        <f>'Rate Card'!$B$8*'Rate Card'!F$27</f>
        <v/>
      </c>
      <c r="G6" s="37">
        <f>SUM(C6:F6)</f>
        <v/>
      </c>
    </row>
    <row r="7">
      <c r="A7" s="20" t="inlineStr">
        <is>
          <t>Implementation and training</t>
        </is>
      </c>
      <c r="B7" s="37">
        <f>'Rate Card'!$B$9</f>
        <v/>
      </c>
      <c r="C7" s="37">
        <f>SUMIFS('Site Detail'!$G$6:$G$11,'Site Detail'!$E$6:$E$11,C$4)</f>
        <v/>
      </c>
      <c r="D7" s="37">
        <f>SUMIFS('Site Detail'!$G$6:$G$11,'Site Detail'!$E$6:$E$11,D$4)</f>
        <v/>
      </c>
      <c r="E7" s="37">
        <f>SUMIFS('Site Detail'!$G$6:$G$11,'Site Detail'!$E$6:$E$11,E$4)</f>
        <v/>
      </c>
      <c r="F7" s="37">
        <f>SUMIFS('Site Detail'!$G$6:$G$11,'Site Detail'!$E$6:$E$11,F$4)</f>
        <v/>
      </c>
      <c r="G7" s="37">
        <f>SUM(C7:F7)</f>
        <v/>
      </c>
    </row>
    <row r="8">
      <c r="A8" s="38" t="inlineStr">
        <is>
          <t>TOTAL CHARGEABLE TO THE AWARD</t>
        </is>
      </c>
      <c r="B8" s="39" t="n"/>
      <c r="C8" s="40">
        <f>SUM(C5:C7)</f>
        <v/>
      </c>
      <c r="D8" s="40">
        <f>SUM(D5:D7)</f>
        <v/>
      </c>
      <c r="E8" s="40">
        <f>SUM(E5:E7)</f>
        <v/>
      </c>
      <c r="F8" s="40">
        <f>SUM(F5:F7)</f>
        <v/>
      </c>
      <c r="G8" s="40">
        <f>SUM(G5:G7)</f>
        <v/>
      </c>
    </row>
    <row r="9">
      <c r="A9" s="20" t="n"/>
      <c r="B9" s="19" t="n"/>
      <c r="C9" s="19" t="n"/>
      <c r="D9" s="19" t="n"/>
      <c r="E9" s="19" t="n"/>
      <c r="F9" s="19" t="n"/>
      <c r="G9" s="19" t="n"/>
    </row>
    <row r="10">
      <c r="A10" s="41" t="inlineStr">
        <is>
          <t>Context — this line against the rest of the budget</t>
        </is>
      </c>
      <c r="B10" s="19" t="n"/>
      <c r="C10" s="19" t="n"/>
      <c r="D10" s="19" t="n"/>
      <c r="E10" s="19" t="n"/>
      <c r="F10" s="19" t="n"/>
      <c r="G10" s="19" t="n"/>
    </row>
    <row r="11">
      <c r="A11" s="42" t="inlineStr"/>
      <c r="B11" s="43" t="inlineStr"/>
      <c r="C11" s="43" t="inlineStr">
        <is>
          <t>Y1</t>
        </is>
      </c>
      <c r="D11" s="43" t="inlineStr">
        <is>
          <t>Y2</t>
        </is>
      </c>
      <c r="E11" s="43" t="inlineStr">
        <is>
          <t>Y3</t>
        </is>
      </c>
      <c r="F11" s="43" t="inlineStr">
        <is>
          <t>Y4</t>
        </is>
      </c>
      <c r="G11" s="43" t="inlineStr">
        <is>
          <t>4-Year Total</t>
        </is>
      </c>
    </row>
    <row r="12">
      <c r="A12" s="20" t="inlineStr">
        <is>
          <t>Total federal request (all object classes)</t>
        </is>
      </c>
      <c r="B12" s="19" t="n"/>
      <c r="C12" s="37" t="n">
        <v>238349</v>
      </c>
      <c r="D12" s="37" t="n">
        <v>246818</v>
      </c>
      <c r="E12" s="37" t="n">
        <v>223956</v>
      </c>
      <c r="F12" s="37" t="n">
        <v>179108</v>
      </c>
      <c r="G12" s="37" t="n">
        <v>888231</v>
      </c>
    </row>
    <row r="13">
      <c r="A13" s="20" t="inlineStr">
        <is>
          <t>Contractual as a share of the federal request</t>
        </is>
      </c>
      <c r="B13" s="19" t="n"/>
      <c r="C13" s="44">
        <f>C8/C12</f>
        <v/>
      </c>
      <c r="D13" s="44">
        <f>D8/D12</f>
        <v/>
      </c>
      <c r="E13" s="44">
        <f>E8/E12</f>
        <v/>
      </c>
      <c r="F13" s="44">
        <f>F8/F12</f>
        <v/>
      </c>
      <c r="G13" s="44">
        <f>G8/G12</f>
        <v/>
      </c>
    </row>
    <row r="14">
      <c r="A14" s="20" t="inlineStr">
        <is>
          <t>Award ceiling per budget period</t>
        </is>
      </c>
      <c r="B14" s="19" t="n"/>
      <c r="C14" s="37" t="n">
        <v>250000</v>
      </c>
      <c r="D14" s="37" t="n">
        <v>250000</v>
      </c>
      <c r="E14" s="37" t="n">
        <v>250000</v>
      </c>
      <c r="F14" s="37" t="n">
        <v>250000</v>
      </c>
      <c r="G14" s="19" t="n"/>
    </row>
    <row r="15">
      <c r="A15" s="20" t="n"/>
      <c r="B15" s="19" t="n"/>
      <c r="C15" s="19" t="n"/>
      <c r="D15" s="19" t="n"/>
      <c r="E15" s="19" t="n"/>
      <c r="F15" s="19" t="n"/>
      <c r="G15" s="19" t="n"/>
    </row>
    <row r="16">
      <c r="A16" s="34" t="inlineStr">
        <is>
          <t>The contractual line is a small fraction of the request precisely because the recurring per-patient service fee is excluded. That structure is deliberate — see the Allowability Notes tab on program income.</t>
        </is>
      </c>
      <c r="B16" s="19" t="n"/>
      <c r="C16" s="19" t="n"/>
      <c r="D16" s="19" t="n"/>
      <c r="E16" s="19" t="n"/>
      <c r="F16" s="19" t="n"/>
      <c r="G16" s="19" t="n"/>
    </row>
    <row r="17">
      <c r="A17" s="34" t="inlineStr">
        <is>
          <t>Cross-check: these figures must equal the Contractual row on the 'Budget by Year' tab of NCMC_HRSA-26-046_DRAFT_Budget.xlsx and the fee schedule in the CoachCare letter of agreement (Attachment 13). HRSA reviewers compare all three.</t>
        </is>
      </c>
      <c r="B17" s="19" t="n"/>
      <c r="C17" s="19" t="n"/>
      <c r="D17" s="19" t="n"/>
      <c r="E17" s="19" t="n"/>
      <c r="F17" s="19" t="n"/>
      <c r="G17" s="19"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40" customWidth="1" min="1" max="1"/>
    <col width="12" customWidth="1" min="2" max="2"/>
    <col width="14" customWidth="1" min="3" max="3"/>
    <col width="26" customWidth="1" min="4" max="4"/>
    <col width="12" customWidth="1" min="5" max="5"/>
    <col width="18" customWidth="1" min="6" max="6"/>
    <col width="18" customWidth="1" min="7" max="7"/>
  </cols>
  <sheetData>
    <row r="1">
      <c r="A1" s="18" t="inlineStr">
        <is>
          <t>Implementation and training fee by location</t>
        </is>
      </c>
      <c r="B1" s="19" t="n"/>
      <c r="C1" s="19" t="n"/>
      <c r="D1" s="19" t="n"/>
      <c r="E1" s="19" t="n"/>
      <c r="F1" s="19" t="n"/>
      <c r="G1" s="19" t="n"/>
    </row>
    <row r="2">
      <c r="A2" s="34" t="inlineStr">
        <is>
          <t>One $2,500 implementation and training fee per location, charged in the year that location goes live. The 'Charge to award?' column is an input — set a site to No and its fee drops out of the grant-eligible schedule automatically.</t>
        </is>
      </c>
      <c r="B2" s="19" t="n"/>
      <c r="C2" s="19" t="n"/>
      <c r="D2" s="19" t="n"/>
      <c r="E2" s="19" t="n"/>
      <c r="F2" s="19" t="n"/>
      <c r="G2" s="19" t="n"/>
    </row>
    <row r="3">
      <c r="A3" s="20" t="n"/>
      <c r="B3" s="19" t="n"/>
      <c r="C3" s="19" t="n"/>
      <c r="D3" s="19" t="n"/>
      <c r="E3" s="19" t="n"/>
      <c r="F3" s="19" t="n"/>
      <c r="G3" s="19" t="n"/>
    </row>
    <row r="4">
      <c r="A4" s="20" t="n"/>
      <c r="B4" s="19" t="n"/>
      <c r="C4" s="19" t="n"/>
      <c r="D4" s="19" t="n"/>
      <c r="E4" s="19" t="n"/>
      <c r="F4" s="19" t="n"/>
      <c r="G4" s="19" t="n"/>
    </row>
    <row r="5">
      <c r="A5" s="35" t="inlineStr">
        <is>
          <t>Location</t>
        </is>
      </c>
      <c r="B5" s="36" t="inlineStr">
        <is>
          <t>RHC CCN</t>
        </is>
      </c>
      <c r="C5" s="36" t="inlineStr">
        <is>
          <t>Parish</t>
        </is>
      </c>
      <c r="D5" s="36" t="inlineStr">
        <is>
          <t>Rural-eligible?</t>
        </is>
      </c>
      <c r="E5" s="36" t="inlineStr">
        <is>
          <t>Year live</t>
        </is>
      </c>
      <c r="F5" s="36" t="inlineStr">
        <is>
          <t>Charge to award?</t>
        </is>
      </c>
      <c r="G5" s="36" t="inlineStr">
        <is>
          <t>Fee charged</t>
        </is>
      </c>
    </row>
    <row r="6">
      <c r="A6" s="20" t="inlineStr">
        <is>
          <t>Vivian Rural Health Clinic</t>
        </is>
      </c>
      <c r="B6" s="19" t="inlineStr">
        <is>
          <t>193476</t>
        </is>
      </c>
      <c r="C6" s="19" t="inlineStr">
        <is>
          <t>Caddo</t>
        </is>
      </c>
      <c r="D6" s="45" t="inlineStr">
        <is>
          <t>Yes — HRSA-designated</t>
        </is>
      </c>
      <c r="E6" s="32" t="inlineStr">
        <is>
          <t>Y1</t>
        </is>
      </c>
      <c r="F6" s="32" t="inlineStr">
        <is>
          <t>Yes</t>
        </is>
      </c>
      <c r="G6" s="37">
        <f>IF(F6="Yes",'Rate Card'!$B$9,0)</f>
        <v/>
      </c>
    </row>
    <row r="7">
      <c r="A7" s="20" t="inlineStr">
        <is>
          <t>Plain Dealing Rural Health Clinic</t>
        </is>
      </c>
      <c r="B7" s="19" t="inlineStr">
        <is>
          <t>193485</t>
        </is>
      </c>
      <c r="C7" s="19" t="inlineStr">
        <is>
          <t>Bossier</t>
        </is>
      </c>
      <c r="D7" s="45" t="inlineStr">
        <is>
          <t>[CONFIRM]</t>
        </is>
      </c>
      <c r="E7" s="32" t="inlineStr">
        <is>
          <t>Y2</t>
        </is>
      </c>
      <c r="F7" s="32" t="inlineStr">
        <is>
          <t>Yes</t>
        </is>
      </c>
      <c r="G7" s="37">
        <f>IF(F7="Yes",'Rate Card'!$B$9,0)</f>
        <v/>
      </c>
    </row>
    <row r="8">
      <c r="A8" s="20" t="inlineStr">
        <is>
          <t>Benton Rural Health Clinic</t>
        </is>
      </c>
      <c r="B8" s="19" t="inlineStr">
        <is>
          <t>198513</t>
        </is>
      </c>
      <c r="C8" s="19" t="inlineStr">
        <is>
          <t>Bossier</t>
        </is>
      </c>
      <c r="D8" s="45" t="inlineStr">
        <is>
          <t>[CONFIRM]</t>
        </is>
      </c>
      <c r="E8" s="32" t="inlineStr">
        <is>
          <t>Y2</t>
        </is>
      </c>
      <c r="F8" s="32" t="inlineStr">
        <is>
          <t>Yes</t>
        </is>
      </c>
      <c r="G8" s="37">
        <f>IF(F8="Yes",'Rate Card'!$B$9,0)</f>
        <v/>
      </c>
    </row>
    <row r="9">
      <c r="A9" s="20" t="inlineStr">
        <is>
          <t>Blanchard Rural Health Clinic</t>
        </is>
      </c>
      <c r="B9" s="19" t="inlineStr">
        <is>
          <t>198536</t>
        </is>
      </c>
      <c r="C9" s="19" t="inlineStr">
        <is>
          <t>Caddo</t>
        </is>
      </c>
      <c r="D9" s="45" t="inlineStr">
        <is>
          <t>[CONFIRM — Appendix A]</t>
        </is>
      </c>
      <c r="E9" s="32" t="inlineStr">
        <is>
          <t>Y2</t>
        </is>
      </c>
      <c r="F9" s="32" t="inlineStr">
        <is>
          <t>Yes</t>
        </is>
      </c>
      <c r="G9" s="37">
        <f>IF(F9="Yes",'Rate Card'!$B$9,0)</f>
        <v/>
      </c>
    </row>
    <row r="10">
      <c r="A10" s="20" t="inlineStr">
        <is>
          <t>South Bossier Rural Health Clinic</t>
        </is>
      </c>
      <c r="B10" s="19" t="inlineStr">
        <is>
          <t>198549</t>
        </is>
      </c>
      <c r="C10" s="19" t="inlineStr">
        <is>
          <t>Bossier</t>
        </is>
      </c>
      <c r="D10" s="45" t="inlineStr">
        <is>
          <t>[CONFIRM]</t>
        </is>
      </c>
      <c r="E10" s="32" t="inlineStr">
        <is>
          <t>Y2</t>
        </is>
      </c>
      <c r="F10" s="32" t="inlineStr">
        <is>
          <t>Yes</t>
        </is>
      </c>
      <c r="G10" s="37">
        <f>IF(F10="Yes",'Rate Card'!$B$9,0)</f>
        <v/>
      </c>
    </row>
    <row r="11">
      <c r="A11" s="20" t="inlineStr">
        <is>
          <t>Oil City Rural Health Clinic</t>
        </is>
      </c>
      <c r="B11" s="19" t="inlineStr">
        <is>
          <t>198559</t>
        </is>
      </c>
      <c r="C11" s="19" t="inlineStr">
        <is>
          <t>Caddo</t>
        </is>
      </c>
      <c r="D11" s="45" t="inlineStr">
        <is>
          <t>[CONFIRM — Appendix A]</t>
        </is>
      </c>
      <c r="E11" s="32" t="inlineStr">
        <is>
          <t>Y2</t>
        </is>
      </c>
      <c r="F11" s="32" t="inlineStr">
        <is>
          <t>Yes</t>
        </is>
      </c>
      <c r="G11" s="37">
        <f>IF(F11="Yes",'Rate Card'!$B$9,0)</f>
        <v/>
      </c>
    </row>
    <row r="12">
      <c r="A12" s="38" t="inlineStr">
        <is>
          <t>TOTAL IMPLEMENTATION CHARGED TO THE AWARD</t>
        </is>
      </c>
      <c r="B12" s="39" t="n"/>
      <c r="C12" s="39" t="n"/>
      <c r="D12" s="39" t="n"/>
      <c r="E12" s="39" t="n"/>
      <c r="F12" s="39" t="n"/>
      <c r="G12" s="40">
        <f>SUM(G6:G11)</f>
        <v/>
      </c>
    </row>
    <row r="13">
      <c r="A13" s="20" t="n"/>
      <c r="B13" s="19" t="n"/>
      <c r="C13" s="19" t="n"/>
      <c r="D13" s="19" t="n"/>
      <c r="E13" s="19" t="n"/>
      <c r="F13" s="19" t="n"/>
      <c r="G13" s="19" t="n"/>
    </row>
    <row r="14">
      <c r="A14" s="41" t="inlineStr">
        <is>
          <t>Rural eligibility contingency</t>
        </is>
      </c>
      <c r="B14" s="19" t="n"/>
      <c r="C14" s="19" t="n"/>
      <c r="D14" s="19" t="n"/>
      <c r="E14" s="19" t="n"/>
      <c r="F14" s="19" t="n"/>
      <c r="G14" s="19" t="n"/>
    </row>
    <row r="15">
      <c r="A15" s="14" t="inlineStr">
        <is>
          <t>Grant-funded activity must sit in a verified HRSA-designated rural area. Caddo Parish appears on the NOFO's Appendix A list of counties holding census tracts that lost rural status in September 2025 and that HRSA still treats as eligible for FY2026 — that covers Vivian, Blanchard and Oil City. Bossier Parish is not on that list, so Plain Dealing, Benton and South Bossier need to clear the Rural Health Grants Eligibility Analyzer on their own.</t>
        </is>
      </c>
      <c r="B15" s="19" t="n"/>
      <c r="C15" s="19" t="n"/>
      <c r="D15" s="19" t="n"/>
      <c r="E15" s="19" t="n"/>
      <c r="F15" s="19" t="n"/>
      <c r="G15" s="19" t="n"/>
    </row>
    <row r="16">
      <c r="A16" s="14" t="inlineStr">
        <is>
          <t>If a site does not qualify, set its 'Charge to award?' cell to No. NCMC still expands there on its own funds — the application already commits to that — but the implementation fee comes off the federal request.</t>
        </is>
      </c>
      <c r="B16" s="19" t="n"/>
      <c r="C16" s="19" t="n"/>
      <c r="D16" s="19" t="n"/>
      <c r="E16" s="19" t="n"/>
      <c r="F16" s="19" t="n"/>
      <c r="G16" s="19" t="n"/>
    </row>
    <row r="17">
      <c r="A17" s="20" t="n"/>
      <c r="B17" s="19" t="n"/>
      <c r="C17" s="19" t="n"/>
      <c r="D17" s="19" t="n"/>
      <c r="E17" s="19" t="n"/>
      <c r="F17" s="19" t="n"/>
      <c r="G17" s="19" t="n"/>
    </row>
    <row r="18">
      <c r="A18" s="42" t="inlineStr">
        <is>
          <t>Scenario</t>
        </is>
      </c>
      <c r="B18" s="43" t="inlineStr">
        <is>
          <t>Sites charged</t>
        </is>
      </c>
      <c r="C18" s="43" t="inlineStr">
        <is>
          <t>Implementation charged to award</t>
        </is>
      </c>
      <c r="D18" s="19" t="n"/>
      <c r="E18" s="19" t="n"/>
      <c r="F18" s="19" t="n"/>
      <c r="G18" s="19" t="n"/>
    </row>
    <row r="19">
      <c r="A19" s="20" t="inlineStr">
        <is>
          <t>All six locations qualify (as budgeted)</t>
        </is>
      </c>
      <c r="B19" s="19" t="n">
        <v>6</v>
      </c>
      <c r="C19" s="37">
        <f>6*'Rate Card'!$B$9</f>
        <v/>
      </c>
      <c r="D19" s="19" t="n"/>
      <c r="E19" s="19" t="n"/>
      <c r="F19" s="19" t="n"/>
      <c r="G19" s="19" t="n"/>
    </row>
    <row r="20">
      <c r="A20" s="20" t="inlineStr">
        <is>
          <t>Only the three Caddo Parish locations qualify</t>
        </is>
      </c>
      <c r="B20" s="19" t="n">
        <v>3</v>
      </c>
      <c r="C20" s="37">
        <f>3*'Rate Card'!$B$9</f>
        <v/>
      </c>
      <c r="D20" s="19" t="n"/>
      <c r="E20" s="19" t="n"/>
      <c r="F20" s="19" t="n"/>
      <c r="G20" s="19" t="n"/>
    </row>
    <row r="21">
      <c r="A21" s="20" t="inlineStr">
        <is>
          <t>Vivian only</t>
        </is>
      </c>
      <c r="B21" s="19" t="n">
        <v>1</v>
      </c>
      <c r="C21" s="37">
        <f>1*'Rate Card'!$B$9</f>
        <v/>
      </c>
      <c r="D21" s="19" t="n"/>
      <c r="E21" s="19" t="n"/>
      <c r="F21" s="19" t="n"/>
      <c r="G21" s="19" t="n"/>
    </row>
    <row r="22">
      <c r="A22" s="38" t="inlineStr">
        <is>
          <t>Currently selected above</t>
        </is>
      </c>
      <c r="B22" s="46">
        <f>COUNTIF(F6:F11,"Yes")</f>
        <v/>
      </c>
      <c r="C22" s="47">
        <f>G12</f>
        <v/>
      </c>
      <c r="D22" s="19" t="n"/>
      <c r="E22" s="19" t="n"/>
      <c r="F22" s="19" t="n"/>
      <c r="G22" s="19"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32" customWidth="1" min="1" max="1"/>
  </cols>
  <sheetData>
    <row r="1">
      <c r="A1" s="48" t="inlineStr">
        <is>
          <t>Allowability, documentation and compliance notes</t>
        </is>
      </c>
    </row>
    <row r="2">
      <c r="A2" s="49" t="inlineStr">
        <is>
          <t>Prepared by CoachCare as a starting point. Not legal, accounting or grant-writing advice. NCMC owns every representation made in its application and should confirm each point below with its own finance leadership and the HRSA project officer.</t>
        </is>
      </c>
    </row>
    <row r="4">
      <c r="A4" s="13" t="inlineStr">
        <is>
          <t>Program income — the reason the recurring fee is excluded</t>
        </is>
      </c>
    </row>
    <row r="5" ht="62" customHeight="1">
      <c r="A5" s="16" t="inlineStr">
        <is>
          <t>Medicare revenue generated by services delivered under a federally funded project may be treated as program income under 2 CFR 200.307, which can require deduction from the federal share unless the award terms say otherwise. Charging only fixed integration, implementation and training fees — and none of the per-patient service fee attached to the billable service — materially limits that exposure. Agree the treatment in writing with the project officer before drawing funds.</t>
        </is>
      </c>
    </row>
    <row r="7">
      <c r="A7" s="13" t="inlineStr">
        <is>
          <t>Equipment — the 5 percent constraint is not triggered</t>
        </is>
      </c>
    </row>
    <row r="8" ht="62" customHeight="1">
      <c r="A8" s="16" t="inlineStr">
        <is>
          <t>The NOFO warns that equipment above 5 percent of the total award may be unreasonable and unallowable. This schedule acquires no equipment. Connected monitoring devices are furnished under the recurring service fee, are never purchased by NCMC, and fall below the 2 CFR 200.1 equipment threshold in any case. Do not let devices be reclassified into an Equipment line during budget review — it creates a cap problem that does not otherwise exist.</t>
        </is>
      </c>
    </row>
    <row r="10">
      <c r="A10" s="13" t="inlineStr">
        <is>
          <t>Contractor, not subrecipient</t>
        </is>
      </c>
    </row>
    <row r="11" ht="62" customHeight="1">
      <c r="A11" s="16" t="inlineStr">
        <is>
          <t>CoachCare provides goods and services within normal business operations to multiple purchasers, operates in a competitive market, and is not responsible for programmatic decision-making — the 2 CFR 200.331 indicators of a contractor rather than a subrecipient. Classifying this relationship as contractual, not a subaward, is what puts these costs in Object Class F. NCMC retains full programmatic and financial responsibility.</t>
        </is>
      </c>
    </row>
    <row r="13">
      <c r="A13" s="13" t="inlineStr">
        <is>
          <t>Procurement</t>
        </is>
      </c>
    </row>
    <row r="14" ht="62" customHeight="1">
      <c r="A14" s="16" t="inlineStr">
        <is>
          <t>Even at this dollar value, 2 CFR 200.317–200.327 requires NCMC to follow its own documented procurement procedures and to retain records sufficient to detail the history of the procurement, including the rationale for the method and for contractor selection. If NCMC selects CoachCare without competition, document the sole-source justification before the contract is executed, not afterwards. [NCMC TO CONFIRM the current simplified acquisition and micro-purchase thresholds and its own policy against them.]</t>
        </is>
      </c>
    </row>
    <row r="16">
      <c r="A16" s="13" t="inlineStr">
        <is>
          <t>Reasonableness of cost</t>
        </is>
      </c>
    </row>
    <row r="17" ht="62" customHeight="1">
      <c r="A17" s="16" t="inlineStr">
        <is>
          <t>Each fee is fixed, tied to a defined deliverable, and priced identically to what CoachCare charges non-federal purchasers for the same scope — the 2 CFR 200.404 test. Retain the executed agreement and the rate schedule as the supporting documentation.</t>
        </is>
      </c>
    </row>
    <row r="19">
      <c r="A19" s="13" t="inlineStr">
        <is>
          <t>Period of performance</t>
        </is>
      </c>
    </row>
    <row r="20" ht="62" customHeight="1">
      <c r="A20" s="16" t="inlineStr">
        <is>
          <t>Costs are chargeable only within the budget period in which they are incurred. The setup fee falls in Year 1; each location's implementation fee falls in the year that location goes live; maintenance accrues monthly. A location whose launch slips across a budget-period boundary moves its fee with it — adjust the Site Detail tab rather than carrying the cost.</t>
        </is>
      </c>
    </row>
    <row r="22">
      <c r="A22" s="13" t="inlineStr">
        <is>
          <t>Rural eligibility</t>
        </is>
      </c>
    </row>
    <row r="23" ht="62" customHeight="1">
      <c r="A23" s="16" t="inlineStr">
        <is>
          <t>Grant-funded activity must sit in a verified HRSA-designated rural area. Run all six street addresses through the Rural Health Grants Eligibility Analyzer at data.hrsa.gov/tools/rural-health and cross-check the Caddo results against the NOFO's Appendix A formerly-designated tract list. See the contingency on the Site Detail tab.</t>
        </is>
      </c>
    </row>
    <row r="25">
      <c r="A25" s="13" t="inlineStr">
        <is>
          <t>Documentation to retain</t>
        </is>
      </c>
    </row>
    <row r="26" ht="62" customHeight="1">
      <c r="A26" s="16" t="inlineStr">
        <is>
          <t>The executed services agreement and rate schedule; the signed letter of agreement (Attachment 13); vendor invoices tied to each fee component; evidence of deliverable completion (integration go-live date, per-site training rosters and dates); and the procurement rationale. Invoices should itemise the fixed fees separately from the recurring service fee so the federal share is auditable on its face.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2026-08-04T13:44:05Z</dcterms:created>
  <dcterms:modified xmlns:dcterms="http://purl.org/dc/terms/" xmlns:xsi="http://www.w3.org/2001/XMLSchema-instance" xsi:type="dcterms:W3CDTF">2026-08-04T13:44:05Z</dcterms:modified>
</cp:coreProperties>
</file>